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8" windowWidth="15576" windowHeight="10032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E25" i="1"/>
  <c r="F25"/>
  <c r="E26"/>
  <c r="F26" s="1"/>
  <c r="E27"/>
  <c r="F27" s="1"/>
  <c r="E28"/>
  <c r="F28" s="1"/>
  <c r="E29"/>
  <c r="F29" s="1"/>
  <c r="E30"/>
  <c r="F30" s="1"/>
  <c r="E31"/>
  <c r="F31" s="1"/>
  <c r="E32"/>
  <c r="F32" s="1"/>
  <c r="E24"/>
  <c r="F24"/>
  <c r="E23"/>
  <c r="F23" s="1"/>
  <c r="E22"/>
  <c r="F22"/>
  <c r="E21"/>
  <c r="F21"/>
  <c r="E7"/>
  <c r="F7" s="1"/>
  <c r="E5"/>
  <c r="F5" s="1"/>
  <c r="E6"/>
  <c r="F6" s="1"/>
  <c r="B34" l="1"/>
  <c r="E33"/>
  <c r="F33" s="1"/>
  <c r="E20"/>
  <c r="F20" s="1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E8"/>
  <c r="F8" s="1"/>
  <c r="E4"/>
  <c r="F4" s="1"/>
  <c r="F34" l="1"/>
  <c r="D37" s="1"/>
</calcChain>
</file>

<file path=xl/sharedStrings.xml><?xml version="1.0" encoding="utf-8"?>
<sst xmlns="http://schemas.openxmlformats.org/spreadsheetml/2006/main" count="39" uniqueCount="39">
  <si>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</si>
  <si>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</si>
  <si>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</si>
  <si>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</si>
  <si>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</si>
  <si>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</si>
  <si>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</si>
  <si>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</si>
  <si>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</si>
  <si>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</si>
  <si>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</si>
  <si>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477/PA</t>
  </si>
  <si>
    <t>111/02</t>
  </si>
  <si>
    <t>19/PA</t>
  </si>
  <si>
    <t>FT000895</t>
  </si>
  <si>
    <t>980</t>
  </si>
  <si>
    <t>998</t>
  </si>
  <si>
    <t>2016003979</t>
  </si>
  <si>
    <t>20/PA</t>
  </si>
  <si>
    <t>8716300302</t>
  </si>
  <si>
    <t>000003-2016-E</t>
  </si>
  <si>
    <t>760</t>
  </si>
  <si>
    <t>124PA2016</t>
  </si>
  <si>
    <t>8716335873</t>
  </si>
  <si>
    <t>4PA</t>
  </si>
  <si>
    <t>8716247503</t>
  </si>
  <si>
    <t>21</t>
  </si>
  <si>
    <t>8716276778</t>
  </si>
  <si>
    <t>1132</t>
  </si>
  <si>
    <t>1131</t>
  </si>
  <si>
    <t>8/PA</t>
  </si>
  <si>
    <t>2016006417</t>
  </si>
  <si>
    <t>212/E</t>
  </si>
  <si>
    <t>2016/066PA</t>
  </si>
  <si>
    <t>211/E</t>
  </si>
  <si>
    <t>327/PA</t>
  </si>
  <si>
    <t>328/PA</t>
  </si>
  <si>
    <t>001000/PA</t>
  </si>
  <si>
    <t>8716362876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</si>
</sst>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1" xfId="1" applyFont="1" applyFill="1" applyBorder="1" applyAlignment="1">
      <alignment vertical="center"/>
    </xf>
    <xf numFmtId="14" fontId="0" fillId="0" borderId="11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top" wrapText="1"/>
    </xf>
    <xf numFmtId="49" fontId="0" fillId="0" borderId="4" xfId="0" applyNumberFormat="1" applyFont="1" applyFill="1" applyBorder="1" applyAlignment="1">
      <alignment vertical="center"/>
    </xf>
    <xf numFmtId="49" fontId="0" fillId="0" borderId="16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9" fontId="0" fillId="0" borderId="10" xfId="0" applyNumberFormat="1" applyFill="1" applyBorder="1" applyAlignment="1">
      <alignment vertical="center"/>
    </xf>
    <xf numFmtId="49" fontId="0" fillId="0" borderId="4" xfId="0" applyNumberForma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topLeftCell="A16" zoomScaleNormal="100" workbookViewId="0">
      <selection activeCell="F41" sqref="F41"/>
    </sheetView>
  </sheetViews>
  <sheetFormatPr defaultColWidth="9.109375" defaultRowHeight="14.4"/>
  <cols>
    <col min="1" max="1" width="16" style="1" customWidth="1"/>
    <col min="2" max="4" width="15.6640625" style="1" customWidth="1"/>
    <col min="5" max="6" width="11.5546875" style="1" customWidth="1"/>
    <col min="7" max="16384" width="9.109375" style="1"/>
  </cols>
  <sheetData>
    <row r="1" spans="1:7" ht="24" customHeight="1">
      <c r="A1" s="36" t="s">
        <v>1</v>
      </c>
      <c r="B1" s="37"/>
      <c r="C1" s="37"/>
      <c r="D1" s="38"/>
      <c r="E1" s="13"/>
      <c r="F1" s="14"/>
    </row>
    <row r="2" spans="1:7" ht="21.75" customHeight="1">
      <c r="A2" s="39" t="s">
        <v>2</v>
      </c>
      <c r="B2" s="15" t="s">
        <v>5</v>
      </c>
      <c r="C2" s="41" t="s">
        <v>8</v>
      </c>
      <c r="D2" s="15" t="s">
        <v>9</v>
      </c>
      <c r="E2" s="32" t="s">
        <v>3</v>
      </c>
      <c r="F2" s="30" t="s">
        <v>10</v>
      </c>
      <c r="G2" s="28"/>
    </row>
    <row r="3" spans="1:7" ht="21.75" customHeight="1">
      <c r="A3" s="40"/>
      <c r="B3" s="16" t="s">
        <v>4</v>
      </c>
      <c r="C3" s="42"/>
      <c r="D3" s="16" t="s">
        <v>6</v>
      </c>
      <c r="E3" s="33"/>
      <c r="F3" s="31"/>
      <c r="G3" s="29"/>
    </row>
    <row r="4" spans="1:7">
      <c r="A4" s="26" t="s">
        <v>25</v>
      </c>
      <c r="B4" s="2">
        <v>18.399999999999999</v>
      </c>
      <c r="C4" s="3">
        <v>42655</v>
      </c>
      <c r="D4" s="3">
        <v>42654</v>
      </c>
      <c r="E4" s="19">
        <f>IF(AND(C4&lt;&gt;"",D4&lt;&gt;""),D4-C4,"")</f>
        <v>-1</v>
      </c>
      <c r="F4" s="20">
        <f>IF(AND(E4&lt;&gt;"",B4&lt;&gt;""),E4*B4,"")</f>
        <v>-18.399999999999999</v>
      </c>
    </row>
    <row r="5" spans="1:7">
      <c r="A5" s="26" t="s">
        <v>26</v>
      </c>
      <c r="B5" s="2">
        <v>1337.5</v>
      </c>
      <c r="C5" s="3">
        <v>42666</v>
      </c>
      <c r="D5" s="43">
        <v>42654</v>
      </c>
      <c r="E5" s="19">
        <f>IF(AND(C5&lt;&gt;"",D5&lt;&gt;""),D5-C5,"")</f>
        <v>-12</v>
      </c>
      <c r="F5" s="20">
        <f>IF(AND(E5&lt;&gt;"",B5&lt;&gt;""),E5*B5,"")</f>
        <v>-16050</v>
      </c>
    </row>
    <row r="6" spans="1:7">
      <c r="A6" s="26" t="s">
        <v>11</v>
      </c>
      <c r="B6" s="2">
        <v>1000</v>
      </c>
      <c r="C6" s="3">
        <v>42678</v>
      </c>
      <c r="D6" s="3">
        <v>42654</v>
      </c>
      <c r="E6" s="19">
        <f>IF(AND(C6&lt;&gt;"",D6&lt;&gt;""),D6-C6,"")</f>
        <v>-24</v>
      </c>
      <c r="F6" s="20">
        <f>IF(AND(E6&lt;&gt;"",B6&lt;&gt;""),E6*B6,"")</f>
        <v>-24000</v>
      </c>
    </row>
    <row r="7" spans="1:7">
      <c r="A7" s="26" t="s">
        <v>27</v>
      </c>
      <c r="B7" s="2">
        <v>23.88</v>
      </c>
      <c r="C7" s="3">
        <v>42683</v>
      </c>
      <c r="D7" s="3">
        <v>42654</v>
      </c>
      <c r="E7" s="19">
        <f>IF(AND(C7&lt;&gt;"",D7&lt;&gt;""),D7-C7,"")</f>
        <v>-29</v>
      </c>
      <c r="F7" s="20">
        <f>IF(AND(E7&lt;&gt;"",B7&lt;&gt;""),E7*B7,"")</f>
        <v>-692.52</v>
      </c>
    </row>
    <row r="8" spans="1:7">
      <c r="A8" s="27" t="s">
        <v>12</v>
      </c>
      <c r="B8" s="4">
        <v>2280</v>
      </c>
      <c r="C8" s="5">
        <v>42704</v>
      </c>
      <c r="D8" s="5">
        <v>42668</v>
      </c>
      <c r="E8" s="21">
        <f t="shared" ref="E8:E33" si="0">IF(AND(C8&lt;&gt;"",D8&lt;&gt;""),D8-C8,"")</f>
        <v>-36</v>
      </c>
      <c r="F8" s="22">
        <f t="shared" ref="F8:F33" si="1">IF(AND(E8&lt;&gt;"",B8&lt;&gt;""),E8*B8,"")</f>
        <v>-82080</v>
      </c>
    </row>
    <row r="9" spans="1:7">
      <c r="A9" s="27" t="s">
        <v>13</v>
      </c>
      <c r="B9" s="4">
        <v>521.6</v>
      </c>
      <c r="C9" s="5">
        <v>42691</v>
      </c>
      <c r="D9" s="5">
        <v>42668</v>
      </c>
      <c r="E9" s="21">
        <f t="shared" si="0"/>
        <v>-23</v>
      </c>
      <c r="F9" s="22">
        <f t="shared" si="1"/>
        <v>-11996.800000000001</v>
      </c>
    </row>
    <row r="10" spans="1:7">
      <c r="A10" s="27" t="s">
        <v>14</v>
      </c>
      <c r="B10" s="4">
        <v>146.41999999999999</v>
      </c>
      <c r="C10" s="5">
        <v>42691</v>
      </c>
      <c r="D10" s="5">
        <v>42668</v>
      </c>
      <c r="E10" s="21">
        <f t="shared" si="0"/>
        <v>-23</v>
      </c>
      <c r="F10" s="22">
        <f t="shared" si="1"/>
        <v>-3367.66</v>
      </c>
    </row>
    <row r="11" spans="1:7">
      <c r="A11" s="27" t="s">
        <v>15</v>
      </c>
      <c r="B11" s="4">
        <v>13780</v>
      </c>
      <c r="C11" s="5">
        <v>42693</v>
      </c>
      <c r="D11" s="5">
        <v>42689</v>
      </c>
      <c r="E11" s="21">
        <f t="shared" si="0"/>
        <v>-4</v>
      </c>
      <c r="F11" s="22">
        <f t="shared" si="1"/>
        <v>-55120</v>
      </c>
    </row>
    <row r="12" spans="1:7">
      <c r="A12" s="27" t="s">
        <v>16</v>
      </c>
      <c r="B12" s="4">
        <v>3432</v>
      </c>
      <c r="C12" s="5">
        <v>42698</v>
      </c>
      <c r="D12" s="5">
        <v>42689</v>
      </c>
      <c r="E12" s="21">
        <f t="shared" si="0"/>
        <v>-9</v>
      </c>
      <c r="F12" s="22">
        <f t="shared" si="1"/>
        <v>-30888</v>
      </c>
    </row>
    <row r="13" spans="1:7">
      <c r="A13" s="27" t="s">
        <v>17</v>
      </c>
      <c r="B13" s="4">
        <v>4690</v>
      </c>
      <c r="C13" s="5">
        <v>42707</v>
      </c>
      <c r="D13" s="5">
        <v>42689</v>
      </c>
      <c r="E13" s="21">
        <f t="shared" si="0"/>
        <v>-18</v>
      </c>
      <c r="F13" s="22">
        <f t="shared" si="1"/>
        <v>-84420</v>
      </c>
    </row>
    <row r="14" spans="1:7">
      <c r="A14" s="27" t="s">
        <v>18</v>
      </c>
      <c r="B14" s="4">
        <v>1612</v>
      </c>
      <c r="C14" s="5">
        <v>42715</v>
      </c>
      <c r="D14" s="5">
        <v>42689</v>
      </c>
      <c r="E14" s="21">
        <f t="shared" si="0"/>
        <v>-26</v>
      </c>
      <c r="F14" s="22">
        <f t="shared" si="1"/>
        <v>-41912</v>
      </c>
    </row>
    <row r="15" spans="1:7">
      <c r="A15" s="27" t="s">
        <v>19</v>
      </c>
      <c r="B15" s="4">
        <v>7.25</v>
      </c>
      <c r="C15" s="5">
        <v>42713</v>
      </c>
      <c r="D15" s="5">
        <v>42711</v>
      </c>
      <c r="E15" s="21">
        <f t="shared" si="0"/>
        <v>-2</v>
      </c>
      <c r="F15" s="22">
        <f t="shared" si="1"/>
        <v>-14.5</v>
      </c>
    </row>
    <row r="16" spans="1:7">
      <c r="A16" s="27" t="s">
        <v>20</v>
      </c>
      <c r="B16" s="4">
        <v>850</v>
      </c>
      <c r="C16" s="5">
        <v>42722</v>
      </c>
      <c r="D16" s="5">
        <v>42711</v>
      </c>
      <c r="E16" s="21">
        <f t="shared" si="0"/>
        <v>-11</v>
      </c>
      <c r="F16" s="22">
        <f t="shared" si="1"/>
        <v>-9350</v>
      </c>
    </row>
    <row r="17" spans="1:6">
      <c r="A17" s="27" t="s">
        <v>21</v>
      </c>
      <c r="B17" s="4">
        <v>1246.77</v>
      </c>
      <c r="C17" s="5">
        <v>42727</v>
      </c>
      <c r="D17" s="5">
        <v>42711</v>
      </c>
      <c r="E17" s="21">
        <f t="shared" si="0"/>
        <v>-16</v>
      </c>
      <c r="F17" s="22">
        <f t="shared" si="1"/>
        <v>-19948.32</v>
      </c>
    </row>
    <row r="18" spans="1:6">
      <c r="A18" s="27" t="s">
        <v>22</v>
      </c>
      <c r="B18" s="4">
        <v>260</v>
      </c>
      <c r="C18" s="5">
        <v>42728</v>
      </c>
      <c r="D18" s="5">
        <v>42711</v>
      </c>
      <c r="E18" s="21">
        <f t="shared" si="0"/>
        <v>-17</v>
      </c>
      <c r="F18" s="22">
        <f t="shared" si="1"/>
        <v>-4420</v>
      </c>
    </row>
    <row r="19" spans="1:6">
      <c r="A19" s="27" t="s">
        <v>23</v>
      </c>
      <c r="B19" s="4">
        <v>29.68</v>
      </c>
      <c r="C19" s="5">
        <v>42735</v>
      </c>
      <c r="D19" s="5">
        <v>42711</v>
      </c>
      <c r="E19" s="21">
        <f t="shared" si="0"/>
        <v>-24</v>
      </c>
      <c r="F19" s="22">
        <f t="shared" si="1"/>
        <v>-712.31999999999994</v>
      </c>
    </row>
    <row r="20" spans="1:6">
      <c r="A20" s="27" t="s">
        <v>24</v>
      </c>
      <c r="B20" s="4">
        <v>250</v>
      </c>
      <c r="C20" s="5">
        <v>42740</v>
      </c>
      <c r="D20" s="5">
        <v>42711</v>
      </c>
      <c r="E20" s="21">
        <f t="shared" si="0"/>
        <v>-29</v>
      </c>
      <c r="F20" s="22">
        <f t="shared" si="1"/>
        <v>-7250</v>
      </c>
    </row>
    <row r="21" spans="1:6">
      <c r="A21" s="27" t="s">
        <v>28</v>
      </c>
      <c r="B21" s="4">
        <v>1174</v>
      </c>
      <c r="C21" s="5">
        <v>42725</v>
      </c>
      <c r="D21" s="5">
        <v>42719</v>
      </c>
      <c r="E21" s="21">
        <f t="shared" si="0"/>
        <v>-6</v>
      </c>
      <c r="F21" s="22">
        <f t="shared" si="1"/>
        <v>-7044</v>
      </c>
    </row>
    <row r="22" spans="1:6">
      <c r="A22" s="27" t="s">
        <v>29</v>
      </c>
      <c r="B22" s="4">
        <v>15946</v>
      </c>
      <c r="C22" s="5">
        <v>42725</v>
      </c>
      <c r="D22" s="5">
        <v>42719</v>
      </c>
      <c r="E22" s="21">
        <f t="shared" si="0"/>
        <v>-6</v>
      </c>
      <c r="F22" s="22">
        <f t="shared" si="1"/>
        <v>-95676</v>
      </c>
    </row>
    <row r="23" spans="1:6">
      <c r="A23" s="27" t="s">
        <v>30</v>
      </c>
      <c r="B23" s="4">
        <v>1450</v>
      </c>
      <c r="C23" s="5">
        <v>42744</v>
      </c>
      <c r="D23" s="5">
        <v>42726</v>
      </c>
      <c r="E23" s="21">
        <f t="shared" si="0"/>
        <v>-18</v>
      </c>
      <c r="F23" s="22">
        <f t="shared" si="1"/>
        <v>-26100</v>
      </c>
    </row>
    <row r="24" spans="1:6">
      <c r="A24" s="27" t="s">
        <v>31</v>
      </c>
      <c r="B24" s="4">
        <v>402</v>
      </c>
      <c r="C24" s="5">
        <v>42747</v>
      </c>
      <c r="D24" s="5">
        <v>42719</v>
      </c>
      <c r="E24" s="21">
        <f t="shared" si="0"/>
        <v>-28</v>
      </c>
      <c r="F24" s="22">
        <f t="shared" si="1"/>
        <v>-11256</v>
      </c>
    </row>
    <row r="25" spans="1:6">
      <c r="A25" s="27" t="s">
        <v>32</v>
      </c>
      <c r="B25" s="4">
        <v>413</v>
      </c>
      <c r="C25" s="5">
        <v>42749</v>
      </c>
      <c r="D25" s="44">
        <v>42726</v>
      </c>
      <c r="E25" s="21">
        <f t="shared" ref="E25:E32" si="2">IF(AND(C25&lt;&gt;"",D25&lt;&gt;""),D25-C25,"")</f>
        <v>-23</v>
      </c>
      <c r="F25" s="22">
        <f t="shared" ref="F25:F32" si="3">IF(AND(E25&lt;&gt;"",B25&lt;&gt;""),E25*B25,"")</f>
        <v>-9499</v>
      </c>
    </row>
    <row r="26" spans="1:6">
      <c r="A26" s="27" t="s">
        <v>33</v>
      </c>
      <c r="B26" s="4">
        <v>176.5</v>
      </c>
      <c r="C26" s="5">
        <v>42749</v>
      </c>
      <c r="D26" s="5">
        <v>42726</v>
      </c>
      <c r="E26" s="21">
        <f t="shared" si="2"/>
        <v>-23</v>
      </c>
      <c r="F26" s="22">
        <f t="shared" si="3"/>
        <v>-4059.5</v>
      </c>
    </row>
    <row r="27" spans="1:6">
      <c r="A27" s="27" t="s">
        <v>34</v>
      </c>
      <c r="B27" s="4">
        <v>65.38</v>
      </c>
      <c r="C27" s="5">
        <v>42749</v>
      </c>
      <c r="D27" s="5">
        <v>42726</v>
      </c>
      <c r="E27" s="21">
        <f t="shared" si="2"/>
        <v>-23</v>
      </c>
      <c r="F27" s="22">
        <f t="shared" si="3"/>
        <v>-1503.7399999999998</v>
      </c>
    </row>
    <row r="28" spans="1:6">
      <c r="A28" s="27" t="s">
        <v>35</v>
      </c>
      <c r="B28" s="4">
        <v>2174.86</v>
      </c>
      <c r="C28" s="5">
        <v>42750</v>
      </c>
      <c r="D28" s="5">
        <v>42726</v>
      </c>
      <c r="E28" s="21">
        <f t="shared" si="2"/>
        <v>-24</v>
      </c>
      <c r="F28" s="22">
        <f t="shared" si="3"/>
        <v>-52196.639999999999</v>
      </c>
    </row>
    <row r="29" spans="1:6">
      <c r="A29" s="27" t="s">
        <v>36</v>
      </c>
      <c r="B29" s="4">
        <v>672.3</v>
      </c>
      <c r="C29" s="5">
        <v>42753</v>
      </c>
      <c r="D29" s="5">
        <v>42726</v>
      </c>
      <c r="E29" s="21">
        <f t="shared" si="2"/>
        <v>-27</v>
      </c>
      <c r="F29" s="22">
        <f t="shared" si="3"/>
        <v>-18152.099999999999</v>
      </c>
    </row>
    <row r="30" spans="1:6">
      <c r="A30" s="27" t="s">
        <v>37</v>
      </c>
      <c r="B30" s="4">
        <v>41</v>
      </c>
      <c r="C30" s="5">
        <v>42766</v>
      </c>
      <c r="D30" s="5">
        <v>42726</v>
      </c>
      <c r="E30" s="21">
        <f t="shared" si="2"/>
        <v>-40</v>
      </c>
      <c r="F30" s="22">
        <f t="shared" si="3"/>
        <v>-1640</v>
      </c>
    </row>
    <row r="31" spans="1:6">
      <c r="A31" s="27" t="s">
        <v>38</v>
      </c>
      <c r="B31" s="4">
        <v>29.98</v>
      </c>
      <c r="C31" s="5">
        <v>42756</v>
      </c>
      <c r="D31" s="44">
        <v>42726</v>
      </c>
      <c r="E31" s="21">
        <f t="shared" si="2"/>
        <v>-30</v>
      </c>
      <c r="F31" s="22">
        <f t="shared" si="3"/>
        <v>-899.4</v>
      </c>
    </row>
    <row r="32" spans="1:6">
      <c r="A32" s="17"/>
      <c r="B32" s="4"/>
      <c r="C32" s="5"/>
      <c r="D32" s="5"/>
      <c r="E32" s="21" t="str">
        <f t="shared" si="2"/>
        <v/>
      </c>
      <c r="F32" s="22" t="str">
        <f t="shared" si="3"/>
        <v/>
      </c>
    </row>
    <row r="33" spans="1:6">
      <c r="A33" s="18"/>
      <c r="B33" s="4"/>
      <c r="C33" s="6"/>
      <c r="D33" s="6"/>
      <c r="E33" s="23" t="str">
        <f t="shared" si="0"/>
        <v/>
      </c>
      <c r="F33" s="24" t="str">
        <f t="shared" si="1"/>
        <v/>
      </c>
    </row>
    <row r="34" spans="1:6" s="12" customFormat="1" ht="24" customHeight="1">
      <c r="A34" s="7" t="s">
        <v>0</v>
      </c>
      <c r="B34" s="8">
        <f>SUM(B4:B33)</f>
        <v>54030.520000000004</v>
      </c>
      <c r="C34" s="9"/>
      <c r="D34" s="9"/>
      <c r="E34" s="10"/>
      <c r="F34" s="11">
        <f>SUM(F4:F33)</f>
        <v>-620266.9</v>
      </c>
    </row>
    <row r="37" spans="1:6" ht="36" customHeight="1">
      <c r="A37" s="34" t="s">
        <v>7</v>
      </c>
      <c r="B37" s="35"/>
      <c r="C37" s="35"/>
      <c r="D37" s="25">
        <f>IF(AND(F34&lt;&gt;"",B34&lt;&gt;0),F34/B34,"")</f>
        <v>-11.47993578444183</v>
      </c>
    </row>
  </sheetData>
  <mergeCells count="6">
    <mergeCell ref="F2:F3"/>
    <mergeCell ref="E2:E3"/>
    <mergeCell ref="A37:C37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Ass3</cp:lastModifiedBy>
  <cp:lastPrinted>2015-03-11T11:04:03Z</cp:lastPrinted>
  <dcterms:created xsi:type="dcterms:W3CDTF">2015-03-02T16:51:10Z</dcterms:created>
  <dcterms:modified xsi:type="dcterms:W3CDTF">2016-12-30T10:29:55Z</dcterms:modified>
</cp:coreProperties>
</file>